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720"/>
  </bookViews>
  <sheets>
    <sheet name="ТП Прибутковий гаманець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D11" i="2" l="1"/>
  <c r="D9" i="2"/>
  <c r="D6" i="2"/>
  <c r="A6" i="2"/>
  <c r="E6" i="2" l="1"/>
  <c r="E7" i="2" l="1"/>
  <c r="E8" i="2"/>
  <c r="E9" i="2" l="1"/>
  <c r="E11" i="2" s="1"/>
  <c r="E10" i="2" l="1"/>
</calcChain>
</file>

<file path=xl/sharedStrings.xml><?xml version="1.0" encoding="utf-8"?>
<sst xmlns="http://schemas.openxmlformats.org/spreadsheetml/2006/main" count="12" uniqueCount="11">
  <si>
    <t>Відсоткова ставка по договору
(без врахування подаків)</t>
  </si>
  <si>
    <t>Податок на доходи фізичних осіб</t>
  </si>
  <si>
    <t>Військовий збір</t>
  </si>
  <si>
    <t>Відсоткова ставка по договору
(після оподаткування)</t>
  </si>
  <si>
    <t>Термін розміщення, міс.</t>
  </si>
  <si>
    <t>Валюта</t>
  </si>
  <si>
    <t>грн.</t>
  </si>
  <si>
    <t>дол. США</t>
  </si>
  <si>
    <t>евро</t>
  </si>
  <si>
    <t>Витрати на оформлення карти, грн.</t>
  </si>
  <si>
    <t>КАЛЬКУЛЯТОР по  платіжній картці за тарифним планом «Прибутковий гаманець»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</si>
</sst>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0" fontId="1" fillId="0" borderId="9" xfId="0" applyNumberFormat="1" applyFont="1" applyBorder="1" applyAlignment="1" applyProtection="1">
      <alignment horizontal="center" vertical="center"/>
      <protection hidden="1"/>
    </xf>
    <xf numFmtId="0" fontId="4" fillId="0" borderId="0" xfId="0" applyFont="1"/>
    <xf numFmtId="164" fontId="0" fillId="0" borderId="8" xfId="0" applyNumberFormat="1" applyBorder="1" applyAlignment="1" applyProtection="1">
      <alignment horizontal="center" vertical="center"/>
      <protection hidden="1"/>
    </xf>
    <xf numFmtId="4" fontId="0" fillId="0" borderId="24" xfId="0" applyNumberFormat="1" applyBorder="1" applyAlignment="1" applyProtection="1">
      <alignment horizontal="center" vertical="center"/>
      <protection locked="0"/>
    </xf>
    <xf numFmtId="4" fontId="0" fillId="0" borderId="20" xfId="0" applyNumberFormat="1" applyBorder="1" applyAlignment="1" applyProtection="1">
      <alignment horizontal="center" vertical="center"/>
      <protection hidden="1"/>
    </xf>
    <xf numFmtId="4" fontId="0" fillId="0" borderId="9" xfId="0" applyNumberFormat="1" applyBorder="1" applyAlignment="1" applyProtection="1">
      <alignment horizontal="center" vertical="center"/>
      <protection hidden="1"/>
    </xf>
    <xf numFmtId="4" fontId="0" fillId="0" borderId="10" xfId="0" applyNumberFormat="1" applyBorder="1" applyAlignment="1" applyProtection="1">
      <alignment horizontal="center" vertical="center"/>
      <protection hidden="1"/>
    </xf>
    <xf numFmtId="4" fontId="0" fillId="0" borderId="11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0" fontId="2" fillId="0" borderId="0" xfId="0" applyFont="1" applyAlignment="1"/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" fontId="0" fillId="0" borderId="25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0</xdr:rowOff>
    </xdr:from>
    <xdr:to>
      <xdr:col>4</xdr:col>
      <xdr:colOff>9135</xdr:colOff>
      <xdr:row>2</xdr:row>
      <xdr:rowOff>238048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0"/>
          <a:ext cx="3123810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1"/>
  <sheetViews>
    <sheetView tabSelected="1" workbookViewId="0">
      <selection activeCell="A5" sqref="A5"/>
    </sheetView>
  </sheetViews>
  <sheetFormatPr defaultColWidth="8.85546875" defaultRowHeight="15" x14ac:dyDescent="0.25"/>
  <cols>
    <col min="1" max="1" width="24.140625" customWidth="1"/>
    <col min="4" max="4" width="29" customWidth="1"/>
    <col min="5" max="5" width="34.42578125" customWidth="1"/>
    <col min="6" max="6" width="13.42578125" customWidth="1"/>
    <col min="7" max="7" width="4.42578125" customWidth="1"/>
    <col min="8" max="8" width="36" customWidth="1"/>
    <col min="9" max="9" width="10" bestFit="1" customWidth="1"/>
    <col min="16" max="16" width="8.85546875" style="2"/>
  </cols>
  <sheetData>
    <row r="3" spans="1:16" ht="27" customHeight="1" x14ac:dyDescent="0.25"/>
    <row r="4" spans="1:16" ht="19.5" thickBot="1" x14ac:dyDescent="0.35">
      <c r="A4" s="31" t="s">
        <v>10</v>
      </c>
      <c r="B4" s="31"/>
      <c r="C4" s="31"/>
      <c r="D4" s="31"/>
      <c r="E4" s="31"/>
      <c r="F4" s="10"/>
      <c r="G4" s="10"/>
      <c r="H4" s="10"/>
      <c r="I4" s="10"/>
    </row>
    <row r="5" spans="1:16" ht="45" x14ac:dyDescent="0.25">
      <c r="A5" s="16" t="s">
        <v>5</v>
      </c>
      <c r="B5" s="4" t="s">
        <v>6</v>
      </c>
      <c r="C5" s="18"/>
      <c r="D5" s="11" t="s">
        <v>0</v>
      </c>
      <c r="E5" s="3">
        <f>IF(B5="грн.",3%,IF(B5="дол. США",0%,0%))</f>
        <v>0.03</v>
      </c>
      <c r="L5" s="2" t="s">
        <v>6</v>
      </c>
      <c r="P5"/>
    </row>
    <row r="6" spans="1:16" ht="45" x14ac:dyDescent="0.25">
      <c r="A6" s="29" t="str">
        <f>CONCATENATE("Сума власних коштів, ",B5)</f>
        <v>Сума власних коштів, грн.</v>
      </c>
      <c r="B6" s="27">
        <v>10000</v>
      </c>
      <c r="C6" s="19"/>
      <c r="D6" s="12" t="str">
        <f>CONCATENATE("Сума доходу від розміщенних коштів (без врахування подаків), ",B5)</f>
        <v>Сума доходу від розміщенних коштів (без врахування подаків), грн.</v>
      </c>
      <c r="E6" s="6">
        <f>B6*E5/12*B8</f>
        <v>300</v>
      </c>
      <c r="L6" s="2" t="s">
        <v>7</v>
      </c>
      <c r="P6"/>
    </row>
    <row r="7" spans="1:16" ht="30" x14ac:dyDescent="0.25">
      <c r="A7" s="30"/>
      <c r="B7" s="28"/>
      <c r="C7" s="19"/>
      <c r="D7" s="12" t="s">
        <v>1</v>
      </c>
      <c r="E7" s="7">
        <f>E6*18%</f>
        <v>54</v>
      </c>
      <c r="L7" s="2" t="s">
        <v>8</v>
      </c>
      <c r="P7"/>
    </row>
    <row r="8" spans="1:16" x14ac:dyDescent="0.25">
      <c r="A8" s="22" t="s">
        <v>4</v>
      </c>
      <c r="B8" s="24">
        <v>12</v>
      </c>
      <c r="C8" s="19"/>
      <c r="D8" s="13" t="s">
        <v>2</v>
      </c>
      <c r="E8" s="8">
        <f>E6*1.5%</f>
        <v>4.5</v>
      </c>
      <c r="L8" s="2"/>
      <c r="P8"/>
    </row>
    <row r="9" spans="1:16" ht="45" x14ac:dyDescent="0.25">
      <c r="A9" s="23"/>
      <c r="B9" s="25"/>
      <c r="C9" s="19"/>
      <c r="D9" s="13" t="str">
        <f>CONCATENATE("Сума доходу від розміщенних коштів (після оподаткування), ",B5)</f>
        <v>Сума доходу від розміщенних коштів (після оподаткування), грн.</v>
      </c>
      <c r="E9" s="8">
        <f>E6-E7-E8</f>
        <v>241.5</v>
      </c>
      <c r="L9" s="2"/>
      <c r="P9"/>
    </row>
    <row r="10" spans="1:16" ht="45" x14ac:dyDescent="0.25">
      <c r="A10" s="23"/>
      <c r="B10" s="26"/>
      <c r="C10" s="20"/>
      <c r="D10" s="14" t="s">
        <v>3</v>
      </c>
      <c r="E10" s="1">
        <f>E9/B6/B8*12</f>
        <v>2.4149999999999998E-2</v>
      </c>
      <c r="J10" s="2"/>
      <c r="L10" s="2"/>
      <c r="P10"/>
    </row>
    <row r="11" spans="1:16" ht="75.75" thickBot="1" x14ac:dyDescent="0.3">
      <c r="A11" s="17" t="s">
        <v>9</v>
      </c>
      <c r="B11" s="5">
        <v>0</v>
      </c>
      <c r="C11" s="21"/>
      <c r="D11" s="15" t="str">
        <f>CONCATENATE("Розмір комісії при знятті суми власних коштів та нарахованих відсотків готівкою в банкоматі/касі банку, ",B5)</f>
        <v>Розмір комісії при знятті суми власних коштів та нарахованих відсотків готівкою в банкоматі/касі банку, грн.</v>
      </c>
      <c r="E11" s="9">
        <f>IF(B5="грн.",(B6+E9)*0.5%,(B6+E9)*0.5%)</f>
        <v>51.207500000000003</v>
      </c>
      <c r="L11" s="2"/>
      <c r="P11"/>
    </row>
  </sheetData>
  <mergeCells count="6">
    <mergeCell ref="A4:E4"/>
    <mergeCell ref="C5:C11"/>
    <mergeCell ref="A8:A10"/>
    <mergeCell ref="B8:B10"/>
    <mergeCell ref="B6:B7"/>
    <mergeCell ref="A6:A7"/>
  </mergeCells>
  <dataValidations count="1">
    <dataValidation type="list" allowBlank="1" showInputMessage="1" showErrorMessage="1" sqref="B5">
      <formula1>$L$5:$L$7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ТП Прибутковий гаманець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Замотаєв Дмитро В.</dc:creator>
  <cp:lastModifiedBy>Рогульська Олена Романівна</cp:lastModifiedBy>
  <dcterms:created xsi:type="dcterms:W3CDTF">2020-08-31T11:24:30Z</dcterms:created>
  <dcterms:modified xsi:type="dcterms:W3CDTF">2023-11-21T09:42:37Z</dcterms:modified>
</cp:coreProperties>
</file>